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Electrical\"/>
    </mc:Choice>
  </mc:AlternateContent>
  <xr:revisionPtr revIDLastSave="0" documentId="13_ncr:1_{84318C3D-02CA-42A8-A6D7-F13BD04B7F61}" xr6:coauthVersionLast="47" xr6:coauthVersionMax="47" xr10:uidLastSave="{00000000-0000-0000-0000-000000000000}"/>
  <bookViews>
    <workbookView xWindow="-120" yWindow="-120" windowWidth="29040" windowHeight="15840" activeTab="2"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Scoring'!$A$1:$Q$23</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61" i="1"/>
  <c r="L9" i="1"/>
  <c r="L61" i="1" s="1"/>
  <c r="Q9" i="1" l="1"/>
  <c r="P9" i="1"/>
  <c r="O9" i="1"/>
  <c r="N9" i="1"/>
  <c r="N61" i="1" s="1"/>
  <c r="M9" i="1"/>
  <c r="M61" i="1" s="1"/>
  <c r="P61" i="1" l="1"/>
  <c r="O61" i="1"/>
  <c r="Q6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<sst xmlns="http://schemas.openxmlformats.org/spreadsheetml/2006/main" count="116" uniqueCount="94">
  <si>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</si>
  <si>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</si>
  <si>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</si>
  <si>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</si>
  <si>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</si>
  <si>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</si>
  <si>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</si>
  <si>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</si>
  <si>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</si>
  <si>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</si>
  <si>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</si>
  <si>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</si>
  <si>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</si>
  <si>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</si>
  <si>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</si>
  <si>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</si>
  <si>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</si>
  <si>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</si>
  <si>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</si>
  <si>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</si>
  <si>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</si>
  <si>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</si>
  <si>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</si>
  <si>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</si>
  <si>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</si>
  <si>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</si>
  <si>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</si>
  <si>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</si>
  <si>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</si>
  <si>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</si>
  <si>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</si>
  <si>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</si>
  <si>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</si>
  <si>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</si>
  <si>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</si>
  <si>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</si>
  <si>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</si>
  <si>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</si>
  <si>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</si>
  <si>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</si>
  <si>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</si>
  <si>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t>SECTION 26 24 13
Low Voltage Switchboards - 17.12</t>
  </si>
  <si>
    <t>MAIN DISTRIBUTION BOARDS</t>
  </si>
  <si>
    <t>Surface mounted or free standing main distribution boards of hinged cover cabinet type complete with busbars, circuit breakers, switch disconnectors, spares, spaces, digital indicating  and  measuring  devices, "PVC" trunking and wires, ground conductors, cable lugs and accessories. The contractor is responsible to verify the design, make the necessary calculations and shall be responsible for the performance of the system and its compliance with the specified standards. ATS &amp; Main distribution boards shall be equipped with digital power meters Power meter similar to EasyLogic PM2230 Ref. METSEPM2230</t>
  </si>
  <si>
    <t>Each main distribution panel board has to be provided with engraved metal nameplate mounted with corrosion resistant screws.</t>
  </si>
  <si>
    <t>The electrical cables, inside the main distribution boards, have to be fixed on supports with metallic clamps.</t>
  </si>
  <si>
    <t>All functional units have to be labeled and identified by using engraved metal nameplate mounted with corrosion resistant screws.</t>
  </si>
  <si>
    <t>Cables glands shall be provided at the termination of all cables at the enclosures.</t>
  </si>
  <si>
    <t>The electrical link between the functional units have to be done by rigid bus bars for 100 Amps and more.</t>
  </si>
  <si>
    <r>
      <t>The flexible insulated bus bars are allowed only between Main Bursars and circuit breakers where their respective frame is equal or lower than 10</t>
    </r>
    <r>
      <rPr>
        <sz val="10"/>
        <rFont val="Arial"/>
        <family val="2"/>
      </rPr>
      <t>0 Amps.</t>
    </r>
  </si>
  <si>
    <t>The incoming/outgoing cables are connected to functional units by insulated bus bars and suitable insulated connectors.</t>
  </si>
  <si>
    <t>The direct connection between circuit breakers and outgoing cables is not allowed.</t>
  </si>
  <si>
    <t>All 3-Ph circuit breakers are 4P4D; All switches are 4P; unless otherwise indicated on the drawings</t>
  </si>
  <si>
    <t>Electric socket circuits shall be equipped with 30mA differential protection</t>
  </si>
  <si>
    <t>All panels shall have a minimum of 20% spare space</t>
  </si>
  <si>
    <t>SECTION 26 05 19
Low-Voltage Electrical Power Conductors and Cables - 17.12</t>
  </si>
  <si>
    <t xml:space="preserve">Supply, install and connect, Alu/PVC/PVC 600/1000 volts, including pull boxes, cable fixing cable cleats, cable glands, sealing compound, cable sleeves, marking and all necessary accessories as specified and shown on drawings.
Similar to Liban Cable
</t>
  </si>
  <si>
    <t>Supply, install and connect, Cu/PVC/PVC 600/1000 volts, including pull boxes, cable fixing cable cleats, cable glands, sealing compound, cable sleeves, marking and all necessary accessories as specified and shown on drawings
Similar to Liban Cable</t>
  </si>
  <si>
    <t>Earth Cables</t>
  </si>
  <si>
    <t>Supply, install and terminate earth cables, NYA, including accessories as specified and to the satisfaction of the Engineer. Copper conductor, Single Core, Unarmoured, PVC insulated, Non Sheathed, 450 / 750 V Isolation, with Rigid Conductors - Green/Yellow
Similar to Liban Cable</t>
  </si>
  <si>
    <t>Miscellaneous Cables</t>
  </si>
  <si>
    <t>E01</t>
  </si>
  <si>
    <t>10 pair telephone cable, similar to Liban cable LibtelS, 0.5mm²</t>
  </si>
  <si>
    <t>E02</t>
  </si>
  <si>
    <t>Control cable 10x1.5 mm² Similar to Liban Cable</t>
  </si>
  <si>
    <t>Miscellaneous</t>
  </si>
  <si>
    <t>F01</t>
  </si>
  <si>
    <t>Alarm distribution frame 50 pairs similar to KRONE; disconnection module to be provided without earth with punching tool</t>
  </si>
  <si>
    <t>EARTH/GROUND</t>
  </si>
  <si>
    <t>G01</t>
  </si>
  <si>
    <t>3 rods earth system</t>
  </si>
  <si>
    <t>G02</t>
  </si>
  <si>
    <t>1 rod earth system</t>
  </si>
  <si>
    <t>G03</t>
  </si>
  <si>
    <t>Test clamp (disconnecting link)</t>
  </si>
  <si>
    <t>G04</t>
  </si>
  <si>
    <t>Lightning rod FRANKLIN type 240cm</t>
  </si>
  <si>
    <t>G05</t>
  </si>
  <si>
    <t>Elevation rod 2m</t>
  </si>
  <si>
    <t>G06</t>
  </si>
  <si>
    <t>Copper tape 30x2mm</t>
  </si>
  <si>
    <t>H01</t>
  </si>
  <si>
    <t>Surge Protection Box for Mains Feeder 380Vac</t>
  </si>
  <si>
    <t>Panel constructed of weather proof wall mounted metallic box, IP65, with key lockable door consisting of :</t>
  </si>
  <si>
    <r>
      <t xml:space="preserve"> -</t>
    </r>
    <r>
      <rPr>
        <u/>
        <sz val="11"/>
        <rFont val="Calibri"/>
        <family val="2"/>
        <scheme val="minor"/>
      </rPr>
      <t xml:space="preserve"> Fuse holders</t>
    </r>
    <r>
      <rPr>
        <sz val="11"/>
        <rFont val="Calibri"/>
        <family val="2"/>
        <scheme val="minor"/>
      </rPr>
      <t>, touch-safe dead front, designed to hold 500Vac 22x38mm fuses, DIN rail mountable and easily removed with no additional fuse pullers or tools  according to IEC 60269, Four (4) Poles, Rated current 100A, 690V AC, 6kV Uimp Equipped with light indicator and microswitch
Similar to DF, Part No. 485331</t>
    </r>
  </si>
  <si>
    <r>
      <t xml:space="preserve"> - </t>
    </r>
    <r>
      <rPr>
        <u/>
        <sz val="11"/>
        <rFont val="Calibri"/>
        <family val="2"/>
        <scheme val="minor"/>
      </rPr>
      <t>Fuse link</t>
    </r>
    <r>
      <rPr>
        <sz val="11"/>
        <rFont val="Calibri"/>
        <family val="2"/>
        <scheme val="minor"/>
      </rPr>
      <t>, Size 22×58 gPV cylindrical fuse link rated 500Vc, 100A, Interrupting Current 120KA, according to IEC 60269, equipped with striker, Similar to DF, Part No. 422200</t>
    </r>
  </si>
  <si>
    <r>
      <t xml:space="preserve"> - </t>
    </r>
    <r>
      <rPr>
        <u/>
        <sz val="11"/>
        <rFont val="Calibri"/>
        <family val="2"/>
        <scheme val="minor"/>
      </rPr>
      <t>L-N Pluggable</t>
    </r>
    <r>
      <rPr>
        <sz val="11"/>
        <rFont val="Calibri"/>
        <family val="2"/>
        <scheme val="minor"/>
      </rPr>
      <t>, coordinated and modular single-pole lightning current arrester with high follow current limitation, Type 1 SPD according to EN 61643-11, Fault indication
Max. continuous operating voltage: 255 V a.c.
Voltage protection level: &lt;= 2.5 kV
Lightning impulse current (10/350): 50 kA
Similar to DEHN, Type: DB M 1 255, Part No.: 961120, Qty= 3</t>
    </r>
  </si>
  <si>
    <r>
      <t xml:space="preserve"> - </t>
    </r>
    <r>
      <rPr>
        <u/>
        <sz val="11"/>
        <rFont val="Calibri"/>
        <family val="2"/>
        <scheme val="minor"/>
      </rPr>
      <t>N-PE Modular</t>
    </r>
    <r>
      <rPr>
        <sz val="11"/>
        <rFont val="Calibri"/>
        <family val="2"/>
        <scheme val="minor"/>
      </rPr>
      <t>, pluggable and coordinated single-pole N-PE lightning current arrester, width: 2 modules, Type 1 SPD according to EN 61643-11
Pressurised encapsulated creepage discharge spark gap, Fault indication, Lightning impulse current (10/350): 100 kA
Voltage protection level: &lt;= 1.5 kV
TOV resistance: 1200 V/200 ms
Similar to DEHN, Type: DGP M 255, Part No.: 961101, Qty=1</t>
    </r>
  </si>
  <si>
    <t xml:space="preserve">SECTION 26 05 36 
Cable Trays for Electrical Systems </t>
  </si>
  <si>
    <t>Supply and install hot dip galvanized perforated steel cable trays with straight flange, complete with corners, return edge type, suspension system, fixing and all accessories including covers</t>
  </si>
  <si>
    <t>DEKWANEH WAREHOUSE - Electrical Works</t>
  </si>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</sst>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mmmm\-yy;@"/>
    <numFmt numFmtId="165" formatCode="0.0%"/>
    <numFmt numFmtId="166" formatCode="0.0"/>
  </numFmts>
  <fonts count="18">
    <font>
      <sz val="10"/>
      <name val="Arial"/>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i/>
      <sz val="10"/>
      <name val="Arial"/>
      <family val="2"/>
    </font>
    <font>
      <b/>
      <sz val="11"/>
      <color theme="1"/>
      <name val="Calibri"/>
      <family val="2"/>
      <scheme val="minor"/>
    </font>
    <font>
      <sz val="11"/>
      <name val="Calibri"/>
      <family val="2"/>
      <scheme val="minor"/>
    </font>
    <font>
      <u/>
      <sz val="11"/>
      <name val="Calibri"/>
      <family val="2"/>
      <scheme val="minor"/>
    </font>
    <font>
      <b/>
      <i/>
      <sz val="12"/>
      <name val="Arial"/>
      <family val="2"/>
    </font>
    <font>
      <b/>
      <sz val="10"/>
      <color rgb="FF0000FF"/>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s>
  <cellStyleXfs count="5">
    <xf numFmtId="0" fontId="0" fillId="0" borderId="0"/>
    <xf numFmtId="0" fontId="4" fillId="0" borderId="0">
      <alignment vertical="center"/>
    </xf>
    <xf numFmtId="9" fontId="10" fillId="0" borderId="0" applyFont="0" applyFill="0" applyBorder="0" applyAlignment="0" applyProtection="0"/>
    <xf numFmtId="0" fontId="2" fillId="0" borderId="0"/>
    <xf numFmtId="0" fontId="2" fillId="0" borderId="0"/>
  </cellStyleXfs>
  <cellXfs count="58">
    <xf numFmtId="0" fontId="0" fillId="0" borderId="0" xfId="0"/>
    <xf numFmtId="0" fontId="2"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3" fillId="0" borderId="0" xfId="0" applyFont="1" applyAlignment="1">
      <alignment wrapText="1"/>
    </xf>
    <xf numFmtId="0" fontId="3" fillId="0" borderId="0" xfId="0" applyFont="1"/>
    <xf numFmtId="0" fontId="3" fillId="0" borderId="1" xfId="0" applyFont="1" applyBorder="1" applyAlignment="1">
      <alignment vertical="center" wrapText="1"/>
    </xf>
    <xf numFmtId="0" fontId="3" fillId="0" borderId="1" xfId="1" applyFont="1" applyBorder="1" applyAlignment="1">
      <alignment vertical="center" wrapText="1"/>
    </xf>
    <xf numFmtId="0" fontId="2" fillId="0" borderId="1" xfId="0" applyFont="1" applyBorder="1" applyAlignment="1">
      <alignment wrapText="1"/>
    </xf>
    <xf numFmtId="0" fontId="3" fillId="2" borderId="1" xfId="0" applyFont="1" applyFill="1" applyBorder="1" applyAlignment="1">
      <alignment vertical="center" wrapText="1"/>
    </xf>
    <xf numFmtId="0" fontId="7" fillId="0" borderId="0" xfId="0" applyFont="1" applyAlignment="1">
      <alignment wrapText="1"/>
    </xf>
    <xf numFmtId="0" fontId="8" fillId="0" borderId="0" xfId="0" applyFont="1" applyAlignment="1">
      <alignment horizontal="center" vertical="center" wrapText="1"/>
    </xf>
    <xf numFmtId="0" fontId="9" fillId="0" borderId="0" xfId="0" applyFont="1" applyAlignment="1">
      <alignment horizontal="left" wrapText="1"/>
    </xf>
    <xf numFmtId="164" fontId="5" fillId="0" borderId="0" xfId="0" applyNumberFormat="1" applyFont="1" applyAlignment="1">
      <alignment horizontal="left" wrapText="1"/>
    </xf>
    <xf numFmtId="0" fontId="5" fillId="0" borderId="1" xfId="0" applyFont="1" applyBorder="1" applyAlignment="1">
      <alignment horizontal="left" vertical="center" wrapText="1"/>
    </xf>
    <xf numFmtId="49" fontId="5" fillId="0" borderId="1" xfId="0" applyNumberFormat="1" applyFont="1" applyBorder="1" applyAlignment="1">
      <alignment horizontal="left" vertical="center" wrapText="1"/>
    </xf>
    <xf numFmtId="164" fontId="5" fillId="0" borderId="1" xfId="0" applyNumberFormat="1" applyFont="1" applyBorder="1" applyAlignment="1">
      <alignment horizontal="left" vertical="center" wrapText="1"/>
    </xf>
    <xf numFmtId="0" fontId="0" fillId="3" borderId="1" xfId="0" applyFill="1" applyBorder="1" applyAlignment="1">
      <alignment wrapText="1"/>
    </xf>
    <xf numFmtId="0" fontId="2" fillId="3" borderId="1" xfId="0" applyFont="1" applyFill="1" applyBorder="1" applyAlignment="1">
      <alignment wrapText="1"/>
    </xf>
    <xf numFmtId="0" fontId="12" fillId="3" borderId="0" xfId="0" applyFont="1" applyFill="1"/>
    <xf numFmtId="0" fontId="0" fillId="3" borderId="0" xfId="0" applyFill="1"/>
    <xf numFmtId="0" fontId="11" fillId="0" borderId="0" xfId="0" applyFont="1" applyAlignment="1">
      <alignment vertical="center"/>
    </xf>
    <xf numFmtId="0" fontId="3" fillId="4" borderId="0" xfId="0" applyFont="1" applyFill="1" applyAlignment="1">
      <alignment vertical="center" wrapText="1"/>
    </xf>
    <xf numFmtId="0" fontId="2" fillId="0" borderId="0" xfId="0" applyFont="1" applyAlignment="1">
      <alignment horizontal="left" vertical="center" wrapText="1"/>
    </xf>
    <xf numFmtId="0" fontId="2" fillId="0" borderId="0" xfId="0" applyFont="1" applyAlignment="1">
      <alignment vertical="center" wrapText="1"/>
    </xf>
    <xf numFmtId="3" fontId="14" fillId="0" borderId="0" xfId="0" applyNumberFormat="1" applyFont="1" applyAlignment="1">
      <alignment horizontal="center" vertical="center" wrapText="1"/>
    </xf>
    <xf numFmtId="0" fontId="13"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center" vertical="top"/>
    </xf>
    <xf numFmtId="166" fontId="13" fillId="0" borderId="0" xfId="0" applyNumberFormat="1" applyFont="1" applyAlignment="1">
      <alignment horizontal="left" vertical="top" wrapText="1"/>
    </xf>
    <xf numFmtId="0" fontId="0" fillId="0" borderId="0" xfId="3" applyFont="1" applyAlignment="1">
      <alignment horizontal="left" vertical="top" wrapText="1"/>
    </xf>
    <xf numFmtId="0" fontId="14" fillId="0" borderId="0" xfId="3" applyFont="1" applyAlignment="1">
      <alignment horizontal="left" vertical="center" wrapText="1"/>
    </xf>
    <xf numFmtId="0" fontId="13" fillId="0" borderId="0" xfId="4" applyFont="1" applyAlignment="1">
      <alignment horizontal="left" vertical="top" wrapText="1"/>
    </xf>
    <xf numFmtId="0" fontId="14" fillId="0" borderId="0" xfId="0" applyFont="1" applyAlignment="1">
      <alignment horizontal="center" vertical="center"/>
    </xf>
    <xf numFmtId="0" fontId="1" fillId="0" borderId="0" xfId="4" applyFont="1" applyAlignment="1">
      <alignment horizontal="left" vertical="top" wrapText="1"/>
    </xf>
    <xf numFmtId="0" fontId="0" fillId="0" borderId="0" xfId="4" applyFont="1" applyAlignment="1">
      <alignment horizontal="left" vertical="top" wrapText="1"/>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165" fontId="0" fillId="0" borderId="1" xfId="2"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17" fillId="0" borderId="4" xfId="0" applyFont="1" applyBorder="1" applyAlignment="1">
      <alignment wrapText="1"/>
    </xf>
    <xf numFmtId="0" fontId="3" fillId="2" borderId="4" xfId="0" applyFont="1" applyFill="1" applyBorder="1" applyAlignment="1">
      <alignment horizontal="center" wrapText="1"/>
    </xf>
    <xf numFmtId="165" fontId="0" fillId="3" borderId="1" xfId="0" applyNumberFormat="1" applyFill="1" applyBorder="1" applyAlignment="1">
      <alignment wrapText="1"/>
    </xf>
    <xf numFmtId="0" fontId="7" fillId="0" borderId="1" xfId="0" applyFont="1" applyBorder="1" applyAlignment="1">
      <alignmen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6" fillId="0" borderId="0" xfId="0" applyFont="1" applyAlignment="1">
      <alignment horizontal="left" vertical="center" wrapText="1"/>
    </xf>
    <xf numFmtId="0" fontId="12" fillId="3" borderId="0" xfId="0" applyFont="1" applyFill="1" applyAlignment="1">
      <alignment horizontal="left" vertical="center" wrapText="1"/>
    </xf>
    <xf numFmtId="0" fontId="5" fillId="0" borderId="1" xfId="0" applyFont="1" applyBorder="1" applyAlignment="1">
      <alignment horizontal="left" wrapText="1"/>
    </xf>
    <xf numFmtId="0" fontId="5" fillId="0" borderId="1" xfId="0" applyFont="1" applyBorder="1" applyAlignment="1">
      <alignment horizontal="left"/>
    </xf>
    <xf numFmtId="49" fontId="5" fillId="0" borderId="2" xfId="0" applyNumberFormat="1" applyFont="1" applyBorder="1" applyAlignment="1">
      <alignment horizontal="left" wrapText="1"/>
    </xf>
    <xf numFmtId="49" fontId="5" fillId="0" borderId="3" xfId="0" applyNumberFormat="1" applyFont="1" applyBorder="1" applyAlignment="1">
      <alignment horizontal="left" wrapText="1"/>
    </xf>
    <xf numFmtId="164" fontId="5" fillId="0" borderId="2" xfId="0" applyNumberFormat="1" applyFont="1" applyBorder="1" applyAlignment="1">
      <alignment horizontal="left" wrapText="1"/>
    </xf>
    <xf numFmtId="164" fontId="5" fillId="0" borderId="3" xfId="0" applyNumberFormat="1" applyFont="1" applyBorder="1" applyAlignment="1">
      <alignment horizontal="left" wrapText="1"/>
    </xf>
    <xf numFmtId="0" fontId="9" fillId="0" borderId="1" xfId="0" applyFont="1" applyBorder="1" applyAlignment="1">
      <alignment horizontal="left" wrapText="1"/>
    </xf>
    <xf numFmtId="9" fontId="0" fillId="0" borderId="1" xfId="0" applyNumberFormat="1" applyBorder="1" applyAlignment="1">
      <alignment wrapText="1"/>
    </xf>
  </cellXfs>
  <cellStyles count="5">
    <cellStyle name="=C:\WINNT35\SYSTEM32\COMMAND.COM" xfId="3" xr:uid="{F1B3E111-C63E-453A-A193-F06B195984C1}"/>
    <cellStyle name="Normal" xfId="0" builtinId="0"/>
    <cellStyle name="Normal 2 3" xfId="4" xr:uid="{99F745F9-EFD8-435D-BC63-726323C9ABEE}"/>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center" vertical="top"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58D3147C-8AD6-4C55-A091-FE5299D863A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61"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tableColumn id="13" xr3:uid="{0947A5E0-6B84-48B6-A4DF-5199FA5989C6}" name="Supplier 2_x000a_Final" totalsRowFunction="sum" dataDxfId="9" totalsRowDxfId="8"/>
    <tableColumn id="14" xr3:uid="{1E550A89-4A8D-42CA-A092-D0C3CB97D6E4}" name="Supplier 3_x000a_Final" totalsRowFunction="sum" dataDxfId="7" totalsRowDxfId="6"/>
    <tableColumn id="15" xr3:uid="{DB417798-DA49-4652-93B0-EE10D3615EF0}" name="Supplier 4_x000a_Final" totalsRowFunction="sum" dataDxfId="5" totalsRowDxfId="4"/>
    <tableColumn id="16" xr3:uid="{FB31253B-7B77-4948-B251-2E6334F44EC3}" name="Supplier 5_x000a_Final" totalsRowFunction="sum" dataDxfId="3" totalsRowDxfId="2"/>
    <tableColumn id="17" xr3:uid="{BF075BF0-5A11-42A2-9DCE-3923C7BF85C5}" name="Supplier 6_x000a_Final" totalsRowFunction="sum" dataDxfId="1" totalsRowDxfId="0"/>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5"/>
      <c r="B1" s="46" t="s">
        <v>34</v>
      </c>
      <c r="C1" s="46"/>
      <c r="D1" s="46"/>
      <c r="E1" s="46"/>
      <c r="F1" s="46"/>
      <c r="G1" s="46"/>
      <c r="H1" s="46"/>
      <c r="I1" s="46"/>
      <c r="J1" s="47" t="s">
        <v>24</v>
      </c>
      <c r="K1" s="47"/>
      <c r="L1" s="14" t="s">
        <v>36</v>
      </c>
    </row>
    <row r="2" spans="1:13" ht="16.5" customHeight="1">
      <c r="A2" s="45"/>
      <c r="B2" s="46"/>
      <c r="C2" s="46"/>
      <c r="D2" s="46"/>
      <c r="E2" s="46"/>
      <c r="F2" s="46"/>
      <c r="G2" s="46"/>
      <c r="H2" s="46"/>
      <c r="I2" s="46"/>
      <c r="J2" s="47" t="s">
        <v>25</v>
      </c>
      <c r="K2" s="47"/>
      <c r="L2" s="14" t="s">
        <v>35</v>
      </c>
    </row>
    <row r="3" spans="1:13" ht="16.5" customHeight="1">
      <c r="A3" s="45"/>
      <c r="B3" s="46"/>
      <c r="C3" s="46"/>
      <c r="D3" s="46"/>
      <c r="E3" s="46"/>
      <c r="F3" s="46"/>
      <c r="G3" s="46"/>
      <c r="H3" s="46"/>
      <c r="I3" s="46"/>
      <c r="J3" s="47" t="s">
        <v>26</v>
      </c>
      <c r="K3" s="47"/>
      <c r="L3" s="15" t="s">
        <v>39</v>
      </c>
    </row>
    <row r="4" spans="1:13" ht="16.5" customHeight="1">
      <c r="A4" s="45"/>
      <c r="B4" s="46"/>
      <c r="C4" s="46"/>
      <c r="D4" s="46"/>
      <c r="E4" s="46"/>
      <c r="F4" s="46"/>
      <c r="G4" s="46"/>
      <c r="H4" s="46"/>
      <c r="I4" s="46"/>
      <c r="J4" s="47" t="s">
        <v>27</v>
      </c>
      <c r="K4" s="47"/>
      <c r="L4" s="16">
        <v>45413</v>
      </c>
    </row>
    <row r="5" spans="1:13" ht="16.5" customHeight="1">
      <c r="A5" s="10"/>
      <c r="B5" s="11"/>
      <c r="C5" s="11"/>
      <c r="D5" s="11"/>
      <c r="E5" s="11"/>
      <c r="F5" s="11"/>
      <c r="G5" s="11"/>
      <c r="H5" s="11"/>
      <c r="I5" s="11"/>
      <c r="J5" s="12"/>
      <c r="K5" s="12"/>
      <c r="L5" s="13"/>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19" t="s">
        <v>38</v>
      </c>
      <c r="B16" s="20"/>
      <c r="C16" s="20"/>
      <c r="D16" s="20"/>
      <c r="E16" s="20"/>
      <c r="F16" s="20"/>
      <c r="G16" s="20"/>
      <c r="H16" s="20"/>
      <c r="I16" s="20"/>
      <c r="J16" s="20"/>
      <c r="K16" s="20"/>
      <c r="L16" s="20"/>
      <c r="M16" s="20"/>
    </row>
    <row r="18" spans="1:1" ht="15">
      <c r="A18" s="21"/>
    </row>
  </sheetData>
  <mergeCells count="6">
    <mergeCell ref="A1:A4"/>
    <mergeCell ref="B1:I4"/>
    <mergeCell ref="J1:K1"/>
    <mergeCell ref="J2:K2"/>
    <mergeCell ref="J3:K3"/>
    <mergeCell ref="J4:K4"/>
  </mergeCells>
  <phoneticPr fontId="5"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0"/>
  <sheetViews>
    <sheetView showGridLines="0" showWhiteSpace="0" zoomScale="80" zoomScaleNormal="80" workbookViewId="0">
      <selection activeCell="B6" sqref="B6"/>
    </sheetView>
  </sheetViews>
  <sheetFormatPr defaultColWidth="13.85546875" defaultRowHeight="12.75"/>
  <cols>
    <col min="1" max="1" width="14.140625" style="3" customWidth="1"/>
    <col min="2" max="2" width="74.42578125" style="3" customWidth="1"/>
    <col min="3" max="3" width="8.85546875" style="3" customWidth="1"/>
    <col min="4" max="4" width="18.5703125" style="3" customWidth="1"/>
    <col min="5" max="10" width="9.7109375" style="3" bestFit="1" customWidth="1"/>
    <col min="11" max="11" width="8.7109375" style="3" bestFit="1" customWidth="1"/>
    <col min="12" max="13" width="10.28515625" style="3" customWidth="1"/>
    <col min="14" max="15" width="10.85546875" style="3" customWidth="1"/>
    <col min="16" max="17" width="10.5703125" style="3" customWidth="1"/>
    <col min="18" max="16384" width="13.85546875" style="3"/>
  </cols>
  <sheetData>
    <row r="1" spans="1:17" ht="16.5" customHeight="1">
      <c r="A1" s="45"/>
      <c r="B1" s="46" t="s">
        <v>34</v>
      </c>
      <c r="C1" s="46"/>
      <c r="D1" s="46"/>
      <c r="E1" s="46"/>
      <c r="F1" s="46"/>
      <c r="G1" s="46"/>
      <c r="H1" s="46"/>
      <c r="I1" s="46"/>
      <c r="J1" s="46"/>
      <c r="K1" s="46"/>
      <c r="L1" s="46"/>
      <c r="M1" s="46"/>
      <c r="N1" s="56" t="s">
        <v>24</v>
      </c>
      <c r="O1" s="56"/>
      <c r="P1" s="50" t="s">
        <v>36</v>
      </c>
      <c r="Q1" s="50"/>
    </row>
    <row r="2" spans="1:17" ht="16.5" customHeight="1">
      <c r="A2" s="45"/>
      <c r="B2" s="46"/>
      <c r="C2" s="46"/>
      <c r="D2" s="46"/>
      <c r="E2" s="46"/>
      <c r="F2" s="46"/>
      <c r="G2" s="46"/>
      <c r="H2" s="46"/>
      <c r="I2" s="46"/>
      <c r="J2" s="46"/>
      <c r="K2" s="46"/>
      <c r="L2" s="46"/>
      <c r="M2" s="46"/>
      <c r="N2" s="56" t="s">
        <v>25</v>
      </c>
      <c r="O2" s="56"/>
      <c r="P2" s="50" t="s">
        <v>35</v>
      </c>
      <c r="Q2" s="51"/>
    </row>
    <row r="3" spans="1:17" ht="16.5" customHeight="1">
      <c r="A3" s="45"/>
      <c r="B3" s="46"/>
      <c r="C3" s="46"/>
      <c r="D3" s="46"/>
      <c r="E3" s="46"/>
      <c r="F3" s="46"/>
      <c r="G3" s="46"/>
      <c r="H3" s="46"/>
      <c r="I3" s="46"/>
      <c r="J3" s="46"/>
      <c r="K3" s="46"/>
      <c r="L3" s="46"/>
      <c r="M3" s="46"/>
      <c r="N3" s="56" t="s">
        <v>26</v>
      </c>
      <c r="O3" s="56"/>
      <c r="P3" s="52" t="s">
        <v>39</v>
      </c>
      <c r="Q3" s="53" t="s">
        <v>39</v>
      </c>
    </row>
    <row r="4" spans="1:17" ht="16.5" customHeight="1">
      <c r="A4" s="45"/>
      <c r="B4" s="46"/>
      <c r="C4" s="46"/>
      <c r="D4" s="46"/>
      <c r="E4" s="46"/>
      <c r="F4" s="46"/>
      <c r="G4" s="46"/>
      <c r="H4" s="46"/>
      <c r="I4" s="46"/>
      <c r="J4" s="46"/>
      <c r="K4" s="46"/>
      <c r="L4" s="46"/>
      <c r="M4" s="46"/>
      <c r="N4" s="56" t="s">
        <v>27</v>
      </c>
      <c r="O4" s="56"/>
      <c r="P4" s="54">
        <v>45413</v>
      </c>
      <c r="Q4" s="55">
        <v>45413</v>
      </c>
    </row>
    <row r="5" spans="1:17" ht="16.5" customHeight="1"/>
    <row r="6" spans="1:17" ht="28.5" customHeight="1">
      <c r="A6" s="9" t="s">
        <v>16</v>
      </c>
      <c r="B6" s="6" t="s">
        <v>90</v>
      </c>
      <c r="D6" s="49" t="s">
        <v>37</v>
      </c>
      <c r="E6" s="49"/>
      <c r="F6" s="49"/>
      <c r="G6" s="49"/>
      <c r="H6" s="49"/>
      <c r="I6" s="49"/>
      <c r="J6" s="49"/>
      <c r="K6" s="49"/>
      <c r="L6" s="49"/>
      <c r="M6" s="49"/>
      <c r="N6" s="49"/>
      <c r="O6" s="49"/>
      <c r="P6" s="49"/>
      <c r="Q6" s="49"/>
    </row>
    <row r="7" spans="1:17">
      <c r="E7" s="4"/>
      <c r="F7" s="4"/>
      <c r="G7" s="4"/>
      <c r="H7" s="4"/>
      <c r="I7" s="4"/>
      <c r="J7" s="4"/>
    </row>
    <row r="8" spans="1:17" ht="25.5">
      <c r="A8" s="22" t="s">
        <v>0</v>
      </c>
      <c r="B8" s="22" t="s">
        <v>23</v>
      </c>
      <c r="C8" s="36" t="s">
        <v>2</v>
      </c>
      <c r="D8" s="37" t="s">
        <v>15</v>
      </c>
      <c r="E8" s="37" t="s">
        <v>3</v>
      </c>
      <c r="F8" s="37" t="s">
        <v>4</v>
      </c>
      <c r="G8" s="37" t="s">
        <v>5</v>
      </c>
      <c r="H8" s="37" t="s">
        <v>6</v>
      </c>
      <c r="I8" s="37" t="s">
        <v>7</v>
      </c>
      <c r="J8" s="37" t="s">
        <v>8</v>
      </c>
      <c r="K8" s="37" t="s">
        <v>1</v>
      </c>
      <c r="L8" s="38" t="s">
        <v>9</v>
      </c>
      <c r="M8" s="38" t="s">
        <v>10</v>
      </c>
      <c r="N8" s="38" t="s">
        <v>11</v>
      </c>
      <c r="O8" s="38" t="s">
        <v>12</v>
      </c>
      <c r="P8" s="38" t="s">
        <v>13</v>
      </c>
      <c r="Q8" s="38" t="s">
        <v>14</v>
      </c>
    </row>
    <row r="9" spans="1:17" ht="30">
      <c r="A9" s="25"/>
      <c r="B9" s="26" t="s">
        <v>41</v>
      </c>
      <c r="C9" s="39"/>
      <c r="D9" s="7"/>
      <c r="E9" s="2"/>
      <c r="F9" s="2"/>
      <c r="G9" s="2"/>
      <c r="H9" s="2"/>
      <c r="I9" s="2"/>
      <c r="J9" s="2"/>
      <c r="K9" s="2"/>
      <c r="L9" s="18">
        <f t="shared" ref="L9" si="0">E9*C9</f>
        <v>0</v>
      </c>
      <c r="M9" s="8">
        <f>C9*F9</f>
        <v>0</v>
      </c>
      <c r="N9" s="8">
        <f>G9*C9</f>
        <v>0</v>
      </c>
      <c r="O9" s="8">
        <f>H9*C9</f>
        <v>0</v>
      </c>
      <c r="P9" s="8">
        <f>I9*C9</f>
        <v>0</v>
      </c>
      <c r="Q9" s="8">
        <f>J9*C9</f>
        <v>0</v>
      </c>
    </row>
    <row r="10" spans="1:17" ht="15">
      <c r="A10" s="25"/>
      <c r="B10" s="26"/>
      <c r="C10" s="39"/>
      <c r="D10" s="1"/>
      <c r="E10" s="2"/>
      <c r="F10" s="2"/>
      <c r="G10" s="2"/>
      <c r="H10" s="2"/>
      <c r="I10" s="2"/>
      <c r="J10" s="2"/>
      <c r="K10" s="2"/>
      <c r="L10" s="18"/>
      <c r="M10" s="8"/>
      <c r="N10" s="8"/>
      <c r="O10" s="8"/>
      <c r="P10" s="8"/>
      <c r="Q10" s="8"/>
    </row>
    <row r="11" spans="1:17" ht="15">
      <c r="A11" s="25"/>
      <c r="B11" s="26" t="s">
        <v>42</v>
      </c>
      <c r="C11" s="39"/>
      <c r="D11" s="1"/>
      <c r="E11" s="17"/>
      <c r="F11" s="2"/>
      <c r="G11" s="2"/>
      <c r="H11" s="2"/>
      <c r="I11" s="2"/>
      <c r="J11" s="2"/>
      <c r="K11" s="2"/>
      <c r="L11" s="18"/>
      <c r="M11" s="8"/>
      <c r="N11" s="8"/>
      <c r="O11" s="8"/>
      <c r="P11" s="8"/>
      <c r="Q11" s="8"/>
    </row>
    <row r="12" spans="1:17" ht="102">
      <c r="A12" s="25"/>
      <c r="B12" s="27" t="s">
        <v>43</v>
      </c>
      <c r="C12" s="39">
        <v>0.15</v>
      </c>
      <c r="D12" s="1"/>
      <c r="E12" s="17"/>
      <c r="F12" s="2"/>
      <c r="G12" s="2"/>
      <c r="H12" s="2"/>
      <c r="I12" s="2"/>
      <c r="J12" s="2"/>
      <c r="K12" s="2"/>
      <c r="L12" s="18"/>
      <c r="M12" s="8"/>
      <c r="N12" s="8"/>
      <c r="O12" s="8"/>
      <c r="P12" s="8"/>
      <c r="Q12" s="8"/>
    </row>
    <row r="13" spans="1:17" ht="25.5">
      <c r="A13" s="25"/>
      <c r="B13" s="27" t="s">
        <v>44</v>
      </c>
      <c r="C13" s="39">
        <v>0.02</v>
      </c>
      <c r="D13" s="8"/>
      <c r="E13" s="17"/>
      <c r="F13" s="2"/>
      <c r="G13" s="2"/>
      <c r="H13" s="2"/>
      <c r="I13" s="2"/>
      <c r="J13" s="2"/>
      <c r="K13" s="2"/>
      <c r="L13" s="18"/>
      <c r="M13" s="8"/>
      <c r="N13" s="8"/>
      <c r="O13" s="8"/>
      <c r="P13" s="8"/>
      <c r="Q13" s="8"/>
    </row>
    <row r="14" spans="1:17" ht="25.5">
      <c r="A14" s="25"/>
      <c r="B14" s="27" t="s">
        <v>45</v>
      </c>
      <c r="C14" s="39">
        <v>0.02</v>
      </c>
      <c r="D14" s="1"/>
      <c r="E14" s="17"/>
      <c r="F14" s="2"/>
      <c r="G14" s="2"/>
      <c r="H14" s="2"/>
      <c r="I14" s="2"/>
      <c r="J14" s="2"/>
      <c r="K14" s="2"/>
      <c r="L14" s="18"/>
      <c r="M14" s="8"/>
      <c r="N14" s="8"/>
      <c r="O14" s="8"/>
      <c r="P14" s="8"/>
      <c r="Q14" s="8"/>
    </row>
    <row r="15" spans="1:17" ht="25.5">
      <c r="A15" s="25"/>
      <c r="B15" s="27" t="s">
        <v>46</v>
      </c>
      <c r="C15" s="39">
        <v>0.02</v>
      </c>
      <c r="D15" s="1"/>
      <c r="E15" s="17"/>
      <c r="F15" s="2"/>
      <c r="G15" s="2"/>
      <c r="H15" s="2"/>
      <c r="I15" s="2"/>
      <c r="J15" s="2"/>
      <c r="K15" s="2"/>
      <c r="L15" s="18"/>
      <c r="M15" s="8"/>
      <c r="N15" s="8"/>
      <c r="O15" s="8"/>
      <c r="P15" s="8"/>
      <c r="Q15" s="8"/>
    </row>
    <row r="16" spans="1:17" ht="15">
      <c r="A16" s="25"/>
      <c r="B16" s="27" t="s">
        <v>47</v>
      </c>
      <c r="C16" s="39">
        <v>0.02</v>
      </c>
      <c r="D16" s="1"/>
      <c r="E16" s="17"/>
      <c r="F16" s="2"/>
      <c r="G16" s="2"/>
      <c r="H16" s="2"/>
      <c r="I16" s="2"/>
      <c r="J16" s="2"/>
      <c r="K16" s="2"/>
      <c r="L16" s="18"/>
      <c r="M16" s="8"/>
      <c r="N16" s="8"/>
      <c r="O16" s="8"/>
      <c r="P16" s="8"/>
      <c r="Q16" s="8"/>
    </row>
    <row r="17" spans="1:17" ht="25.5">
      <c r="A17" s="25"/>
      <c r="B17" s="27" t="s">
        <v>48</v>
      </c>
      <c r="C17" s="39">
        <v>0.02</v>
      </c>
      <c r="D17" s="8"/>
      <c r="E17" s="17"/>
      <c r="F17" s="2"/>
      <c r="G17" s="2"/>
      <c r="H17" s="2"/>
      <c r="I17" s="2"/>
      <c r="J17" s="2"/>
      <c r="K17" s="2"/>
      <c r="L17" s="18"/>
      <c r="M17" s="8"/>
      <c r="N17" s="8"/>
      <c r="O17" s="8"/>
      <c r="P17" s="8"/>
      <c r="Q17" s="8"/>
    </row>
    <row r="18" spans="1:17" ht="25.5">
      <c r="A18" s="25"/>
      <c r="B18" s="27" t="s">
        <v>49</v>
      </c>
      <c r="C18" s="39">
        <v>0.05</v>
      </c>
      <c r="D18" s="1"/>
      <c r="E18" s="17"/>
      <c r="F18" s="2"/>
      <c r="G18" s="2"/>
      <c r="H18" s="2"/>
      <c r="I18" s="2"/>
      <c r="J18" s="2"/>
      <c r="K18" s="2"/>
      <c r="L18" s="18"/>
      <c r="M18" s="8"/>
      <c r="N18" s="8"/>
      <c r="O18" s="8"/>
      <c r="P18" s="8"/>
      <c r="Q18" s="8"/>
    </row>
    <row r="19" spans="1:17" ht="25.5">
      <c r="A19" s="25"/>
      <c r="B19" s="27" t="s">
        <v>50</v>
      </c>
      <c r="C19" s="39">
        <v>0.02</v>
      </c>
      <c r="D19" s="1"/>
      <c r="E19" s="17"/>
      <c r="F19" s="2"/>
      <c r="G19" s="2"/>
      <c r="H19" s="2"/>
      <c r="I19" s="2"/>
      <c r="J19" s="2"/>
      <c r="K19" s="2"/>
      <c r="L19" s="18"/>
      <c r="M19" s="8"/>
      <c r="N19" s="8"/>
      <c r="O19" s="8"/>
      <c r="P19" s="8"/>
      <c r="Q19" s="8"/>
    </row>
    <row r="20" spans="1:17" ht="15">
      <c r="A20" s="25"/>
      <c r="B20" s="27" t="s">
        <v>51</v>
      </c>
      <c r="C20" s="39">
        <v>0.02</v>
      </c>
      <c r="D20" s="1"/>
      <c r="E20" s="17"/>
      <c r="F20" s="2"/>
      <c r="G20" s="2"/>
      <c r="H20" s="2"/>
      <c r="I20" s="2"/>
      <c r="J20" s="2"/>
      <c r="K20" s="2"/>
      <c r="L20" s="18"/>
      <c r="M20" s="8"/>
      <c r="N20" s="8"/>
      <c r="O20" s="8"/>
      <c r="P20" s="8"/>
      <c r="Q20" s="8"/>
    </row>
    <row r="21" spans="1:17" ht="25.5">
      <c r="A21" s="25"/>
      <c r="B21" s="27" t="s">
        <v>52</v>
      </c>
      <c r="C21" s="39">
        <v>0.05</v>
      </c>
      <c r="D21" s="1"/>
      <c r="E21" s="17"/>
      <c r="F21" s="2"/>
      <c r="G21" s="2"/>
      <c r="H21" s="2"/>
      <c r="I21" s="2"/>
      <c r="J21" s="2"/>
      <c r="K21" s="2"/>
      <c r="L21" s="18"/>
      <c r="M21" s="8"/>
      <c r="N21" s="8"/>
      <c r="O21" s="8"/>
      <c r="P21" s="8"/>
      <c r="Q21" s="8"/>
    </row>
    <row r="22" spans="1:17" ht="15">
      <c r="A22" s="25"/>
      <c r="B22" s="27" t="s">
        <v>53</v>
      </c>
      <c r="C22" s="39">
        <v>0.02</v>
      </c>
      <c r="D22" s="1"/>
      <c r="E22" s="17"/>
      <c r="F22" s="2"/>
      <c r="G22" s="2"/>
      <c r="H22" s="2"/>
      <c r="I22" s="2"/>
      <c r="J22" s="2"/>
      <c r="K22" s="2"/>
      <c r="L22" s="18"/>
      <c r="M22" s="8"/>
      <c r="N22" s="8"/>
      <c r="O22" s="8"/>
      <c r="P22" s="8"/>
      <c r="Q22" s="8"/>
    </row>
    <row r="23" spans="1:17" ht="15">
      <c r="A23" s="25"/>
      <c r="B23" s="27" t="s">
        <v>54</v>
      </c>
      <c r="C23" s="39">
        <v>0.04</v>
      </c>
      <c r="D23" s="1"/>
      <c r="E23" s="17"/>
      <c r="F23" s="2"/>
      <c r="G23" s="2"/>
      <c r="H23" s="2"/>
      <c r="I23" s="2"/>
      <c r="J23" s="2"/>
      <c r="K23" s="2"/>
      <c r="L23" s="18"/>
      <c r="M23" s="8"/>
      <c r="N23" s="8"/>
      <c r="O23" s="8"/>
      <c r="P23" s="8"/>
      <c r="Q23" s="8"/>
    </row>
    <row r="24" spans="1:17" ht="15">
      <c r="A24" s="25"/>
      <c r="B24" s="27"/>
      <c r="C24" s="39"/>
      <c r="D24" s="1"/>
      <c r="E24" s="17"/>
      <c r="F24" s="2"/>
      <c r="G24" s="2"/>
      <c r="H24" s="2"/>
      <c r="I24" s="2"/>
      <c r="J24" s="2"/>
      <c r="K24" s="2"/>
      <c r="L24" s="18"/>
      <c r="M24" s="8"/>
      <c r="N24" s="8"/>
      <c r="O24" s="8"/>
      <c r="P24" s="8"/>
      <c r="Q24" s="8"/>
    </row>
    <row r="25" spans="1:17">
      <c r="A25" s="28"/>
      <c r="B25" s="27"/>
      <c r="C25" s="39"/>
      <c r="D25" s="1"/>
      <c r="E25" s="17"/>
      <c r="F25" s="2"/>
      <c r="G25" s="2"/>
      <c r="H25" s="2"/>
      <c r="I25" s="2"/>
      <c r="J25" s="2"/>
      <c r="K25" s="2"/>
      <c r="L25" s="18"/>
      <c r="M25" s="8"/>
      <c r="N25" s="8"/>
      <c r="O25" s="8"/>
      <c r="P25" s="8"/>
      <c r="Q25" s="8"/>
    </row>
    <row r="26" spans="1:17" ht="30">
      <c r="A26" s="28"/>
      <c r="B26" s="29" t="s">
        <v>55</v>
      </c>
      <c r="C26" s="39"/>
      <c r="D26" s="1"/>
      <c r="E26" s="17"/>
      <c r="F26" s="2"/>
      <c r="G26" s="2"/>
      <c r="H26" s="2"/>
      <c r="I26" s="2"/>
      <c r="J26" s="2"/>
      <c r="K26" s="2"/>
      <c r="L26" s="18"/>
      <c r="M26" s="8"/>
      <c r="N26" s="8"/>
      <c r="O26" s="8"/>
      <c r="P26" s="8"/>
      <c r="Q26" s="8"/>
    </row>
    <row r="27" spans="1:17" ht="63.75">
      <c r="A27" s="28"/>
      <c r="B27" s="27" t="s">
        <v>56</v>
      </c>
      <c r="C27" s="39">
        <v>0.05</v>
      </c>
      <c r="D27" s="1"/>
      <c r="E27" s="17"/>
      <c r="F27" s="2"/>
      <c r="G27" s="2"/>
      <c r="H27" s="2"/>
      <c r="I27" s="2"/>
      <c r="J27" s="2"/>
      <c r="K27" s="2"/>
      <c r="L27" s="18"/>
      <c r="M27" s="8"/>
      <c r="N27" s="8"/>
      <c r="O27" s="8"/>
      <c r="P27" s="8"/>
      <c r="Q27" s="8"/>
    </row>
    <row r="28" spans="1:17" ht="51">
      <c r="A28" s="28"/>
      <c r="B28" s="27" t="s">
        <v>57</v>
      </c>
      <c r="C28" s="39">
        <v>0.05</v>
      </c>
      <c r="D28" s="1"/>
      <c r="E28" s="17"/>
      <c r="F28" s="2"/>
      <c r="G28" s="2"/>
      <c r="H28" s="2"/>
      <c r="I28" s="2"/>
      <c r="J28" s="2"/>
      <c r="K28" s="2"/>
      <c r="L28" s="18"/>
      <c r="M28" s="8"/>
      <c r="N28" s="8"/>
      <c r="O28" s="8"/>
      <c r="P28" s="8"/>
      <c r="Q28" s="8"/>
    </row>
    <row r="29" spans="1:17">
      <c r="A29" s="28"/>
      <c r="B29" s="27"/>
      <c r="C29" s="39"/>
      <c r="D29" s="1"/>
      <c r="E29" s="17"/>
      <c r="F29" s="2"/>
      <c r="G29" s="2"/>
      <c r="H29" s="2"/>
      <c r="I29" s="2"/>
      <c r="J29" s="2"/>
      <c r="K29" s="2"/>
      <c r="L29" s="18"/>
      <c r="M29" s="8"/>
      <c r="N29" s="8"/>
      <c r="O29" s="8"/>
      <c r="P29" s="8"/>
      <c r="Q29" s="8"/>
    </row>
    <row r="30" spans="1:17">
      <c r="A30" s="28"/>
      <c r="B30" s="27"/>
      <c r="C30" s="39"/>
      <c r="D30" s="1"/>
      <c r="E30" s="17"/>
      <c r="F30" s="2"/>
      <c r="G30" s="2"/>
      <c r="H30" s="2"/>
      <c r="I30" s="2"/>
      <c r="J30" s="2"/>
      <c r="K30" s="2"/>
      <c r="L30" s="18"/>
      <c r="M30" s="8"/>
      <c r="N30" s="8"/>
      <c r="O30" s="8"/>
      <c r="P30" s="8"/>
      <c r="Q30" s="8"/>
    </row>
    <row r="31" spans="1:17">
      <c r="A31" s="28"/>
      <c r="B31" s="27"/>
      <c r="C31" s="39"/>
      <c r="D31" s="1"/>
      <c r="E31" s="17"/>
      <c r="F31" s="2"/>
      <c r="G31" s="2"/>
      <c r="H31" s="2"/>
      <c r="I31" s="2"/>
      <c r="J31" s="2"/>
      <c r="K31" s="2"/>
      <c r="L31" s="18"/>
      <c r="M31" s="8"/>
      <c r="N31" s="8"/>
      <c r="O31" s="8"/>
      <c r="P31" s="8"/>
      <c r="Q31" s="8"/>
    </row>
    <row r="32" spans="1:17" ht="15">
      <c r="A32" s="28"/>
      <c r="B32" s="26" t="s">
        <v>58</v>
      </c>
      <c r="C32" s="39"/>
      <c r="D32" s="1"/>
      <c r="E32" s="17"/>
      <c r="F32" s="2"/>
      <c r="G32" s="2"/>
      <c r="H32" s="2"/>
      <c r="I32" s="2"/>
      <c r="J32" s="2"/>
      <c r="K32" s="2"/>
      <c r="L32" s="18"/>
      <c r="M32" s="8"/>
      <c r="N32" s="8"/>
      <c r="O32" s="8"/>
      <c r="P32" s="8"/>
      <c r="Q32" s="8"/>
    </row>
    <row r="33" spans="1:17" ht="63.75">
      <c r="A33" s="28"/>
      <c r="B33" s="27" t="s">
        <v>59</v>
      </c>
      <c r="C33" s="39">
        <v>0.1</v>
      </c>
      <c r="D33" s="1"/>
      <c r="E33" s="17"/>
      <c r="F33" s="2"/>
      <c r="G33" s="2"/>
      <c r="H33" s="2"/>
      <c r="I33" s="2"/>
      <c r="J33" s="2"/>
      <c r="K33" s="2"/>
      <c r="L33" s="18"/>
      <c r="M33" s="8"/>
      <c r="N33" s="8"/>
      <c r="O33" s="8"/>
      <c r="P33" s="8"/>
      <c r="Q33" s="8"/>
    </row>
    <row r="34" spans="1:17">
      <c r="A34" s="28"/>
      <c r="B34" s="27"/>
      <c r="C34" s="39"/>
      <c r="D34" s="1"/>
      <c r="E34" s="17"/>
      <c r="F34" s="2"/>
      <c r="G34" s="2"/>
      <c r="H34" s="2"/>
      <c r="I34" s="2"/>
      <c r="J34" s="2"/>
      <c r="K34" s="2"/>
      <c r="L34" s="18"/>
      <c r="M34" s="8"/>
      <c r="N34" s="8"/>
      <c r="O34" s="8"/>
      <c r="P34" s="8"/>
      <c r="Q34" s="8"/>
    </row>
    <row r="35" spans="1:17">
      <c r="A35" s="28"/>
      <c r="B35" s="27"/>
      <c r="C35" s="39"/>
      <c r="D35" s="1"/>
      <c r="E35" s="17"/>
      <c r="F35" s="2"/>
      <c r="G35" s="2"/>
      <c r="H35" s="2"/>
      <c r="I35" s="2"/>
      <c r="J35" s="2"/>
      <c r="K35" s="2"/>
      <c r="L35" s="18"/>
      <c r="M35" s="8"/>
      <c r="N35" s="8"/>
      <c r="O35" s="8"/>
      <c r="P35" s="8"/>
      <c r="Q35" s="8"/>
    </row>
    <row r="36" spans="1:17" ht="15">
      <c r="A36" s="28"/>
      <c r="B36" s="26" t="s">
        <v>60</v>
      </c>
      <c r="C36" s="39"/>
      <c r="D36" s="1"/>
      <c r="E36" s="17"/>
      <c r="F36" s="2"/>
      <c r="G36" s="2"/>
      <c r="H36" s="2"/>
      <c r="I36" s="2"/>
      <c r="J36" s="2"/>
      <c r="K36" s="2"/>
      <c r="L36" s="18"/>
      <c r="M36" s="8"/>
      <c r="N36" s="8"/>
      <c r="O36" s="8"/>
      <c r="P36" s="8"/>
      <c r="Q36" s="8"/>
    </row>
    <row r="37" spans="1:17">
      <c r="A37" s="28" t="s">
        <v>61</v>
      </c>
      <c r="B37" s="27" t="s">
        <v>62</v>
      </c>
      <c r="C37" s="39">
        <v>0.02</v>
      </c>
      <c r="D37" s="1"/>
      <c r="E37" s="17"/>
      <c r="F37" s="2"/>
      <c r="G37" s="2"/>
      <c r="H37" s="2"/>
      <c r="I37" s="2"/>
      <c r="J37" s="2"/>
      <c r="K37" s="2"/>
      <c r="L37" s="18"/>
      <c r="M37" s="8"/>
      <c r="N37" s="8"/>
      <c r="O37" s="8"/>
      <c r="P37" s="8"/>
      <c r="Q37" s="8"/>
    </row>
    <row r="38" spans="1:17">
      <c r="A38" s="28" t="s">
        <v>63</v>
      </c>
      <c r="B38" s="27" t="s">
        <v>64</v>
      </c>
      <c r="C38" s="39">
        <v>0.02</v>
      </c>
      <c r="D38" s="1"/>
      <c r="E38" s="17"/>
      <c r="F38" s="2"/>
      <c r="G38" s="2"/>
      <c r="H38" s="2"/>
      <c r="I38" s="2"/>
      <c r="J38" s="2"/>
      <c r="K38" s="2"/>
      <c r="L38" s="18"/>
      <c r="M38" s="8"/>
      <c r="N38" s="8"/>
      <c r="O38" s="8"/>
      <c r="P38" s="8"/>
      <c r="Q38" s="8"/>
    </row>
    <row r="39" spans="1:17">
      <c r="A39" s="28"/>
      <c r="B39" s="27"/>
      <c r="C39" s="39"/>
      <c r="D39" s="1"/>
      <c r="E39" s="17"/>
      <c r="F39" s="2"/>
      <c r="G39" s="2"/>
      <c r="H39" s="2"/>
      <c r="I39" s="2"/>
      <c r="J39" s="2"/>
      <c r="K39" s="2"/>
      <c r="L39" s="18"/>
      <c r="M39" s="8"/>
      <c r="N39" s="8"/>
      <c r="O39" s="8"/>
      <c r="P39" s="8"/>
      <c r="Q39" s="8"/>
    </row>
    <row r="40" spans="1:17" ht="15">
      <c r="A40" s="28"/>
      <c r="B40" s="26" t="s">
        <v>65</v>
      </c>
      <c r="C40" s="39"/>
      <c r="D40" s="1"/>
      <c r="E40" s="17"/>
      <c r="F40" s="2"/>
      <c r="G40" s="2"/>
      <c r="H40" s="2"/>
      <c r="I40" s="2"/>
      <c r="J40" s="2"/>
      <c r="K40" s="2"/>
      <c r="L40" s="18"/>
      <c r="M40" s="8"/>
      <c r="N40" s="8"/>
      <c r="O40" s="8"/>
      <c r="P40" s="8"/>
      <c r="Q40" s="8"/>
    </row>
    <row r="41" spans="1:17" ht="25.5">
      <c r="A41" s="28" t="s">
        <v>66</v>
      </c>
      <c r="B41" s="27" t="s">
        <v>67</v>
      </c>
      <c r="C41" s="39">
        <v>0.05</v>
      </c>
      <c r="D41" s="1"/>
      <c r="E41" s="17"/>
      <c r="F41" s="2"/>
      <c r="G41" s="2"/>
      <c r="H41" s="2"/>
      <c r="I41" s="2"/>
      <c r="J41" s="2"/>
      <c r="K41" s="2"/>
      <c r="L41" s="18"/>
      <c r="M41" s="8"/>
      <c r="N41" s="8"/>
      <c r="O41" s="8"/>
      <c r="P41" s="8"/>
      <c r="Q41" s="8"/>
    </row>
    <row r="42" spans="1:17">
      <c r="A42" s="28"/>
      <c r="B42" s="27"/>
      <c r="C42" s="39"/>
      <c r="D42" s="1"/>
      <c r="E42" s="17"/>
      <c r="F42" s="2"/>
      <c r="G42" s="2"/>
      <c r="H42" s="2"/>
      <c r="I42" s="2"/>
      <c r="J42" s="2"/>
      <c r="K42" s="2"/>
      <c r="L42" s="18"/>
      <c r="M42" s="8"/>
      <c r="N42" s="8"/>
      <c r="O42" s="8"/>
      <c r="P42" s="8"/>
      <c r="Q42" s="8"/>
    </row>
    <row r="43" spans="1:17" ht="15">
      <c r="A43" s="28"/>
      <c r="B43" s="26" t="s">
        <v>68</v>
      </c>
      <c r="C43" s="39"/>
      <c r="D43" s="1"/>
      <c r="E43" s="17"/>
      <c r="F43" s="2"/>
      <c r="G43" s="2"/>
      <c r="H43" s="2"/>
      <c r="I43" s="2"/>
      <c r="J43" s="2"/>
      <c r="K43" s="2"/>
      <c r="L43" s="18"/>
      <c r="M43" s="8"/>
      <c r="N43" s="8"/>
      <c r="O43" s="8"/>
      <c r="P43" s="8"/>
      <c r="Q43" s="8"/>
    </row>
    <row r="44" spans="1:17">
      <c r="A44" s="28" t="s">
        <v>69</v>
      </c>
      <c r="B44" s="30" t="s">
        <v>70</v>
      </c>
      <c r="C44" s="39">
        <v>0.01</v>
      </c>
      <c r="D44" s="1"/>
      <c r="E44" s="17"/>
      <c r="F44" s="2"/>
      <c r="G44" s="2"/>
      <c r="H44" s="2"/>
      <c r="I44" s="2"/>
      <c r="J44" s="2"/>
      <c r="K44" s="2"/>
      <c r="L44" s="18"/>
      <c r="M44" s="8"/>
      <c r="N44" s="8"/>
      <c r="O44" s="8"/>
      <c r="P44" s="8"/>
      <c r="Q44" s="8"/>
    </row>
    <row r="45" spans="1:17">
      <c r="A45" s="28" t="s">
        <v>71</v>
      </c>
      <c r="B45" s="30" t="s">
        <v>72</v>
      </c>
      <c r="C45" s="39">
        <v>0.01</v>
      </c>
      <c r="D45" s="1"/>
      <c r="E45" s="17"/>
      <c r="F45" s="2"/>
      <c r="G45" s="2"/>
      <c r="H45" s="2"/>
      <c r="I45" s="2"/>
      <c r="J45" s="2"/>
      <c r="K45" s="2"/>
      <c r="L45" s="18"/>
      <c r="M45" s="8"/>
      <c r="N45" s="8"/>
      <c r="O45" s="8"/>
      <c r="P45" s="8"/>
      <c r="Q45" s="8"/>
    </row>
    <row r="46" spans="1:17" ht="15">
      <c r="A46" s="28" t="s">
        <v>73</v>
      </c>
      <c r="B46" s="31" t="s">
        <v>74</v>
      </c>
      <c r="C46" s="39">
        <v>0.01</v>
      </c>
      <c r="D46" s="1"/>
      <c r="E46" s="17"/>
      <c r="F46" s="2"/>
      <c r="G46" s="2"/>
      <c r="H46" s="2"/>
      <c r="I46" s="2"/>
      <c r="J46" s="2"/>
      <c r="K46" s="2"/>
      <c r="L46" s="18"/>
      <c r="M46" s="8"/>
      <c r="N46" s="8"/>
      <c r="O46" s="8"/>
      <c r="P46" s="8"/>
      <c r="Q46" s="8"/>
    </row>
    <row r="47" spans="1:17">
      <c r="A47" s="28" t="s">
        <v>75</v>
      </c>
      <c r="B47" s="30" t="s">
        <v>76</v>
      </c>
      <c r="C47" s="39">
        <v>0.01</v>
      </c>
      <c r="D47" s="1"/>
      <c r="E47" s="17"/>
      <c r="F47" s="2"/>
      <c r="G47" s="2"/>
      <c r="H47" s="2"/>
      <c r="I47" s="2"/>
      <c r="J47" s="2"/>
      <c r="K47" s="2"/>
      <c r="L47" s="18"/>
      <c r="M47" s="8"/>
      <c r="N47" s="8"/>
      <c r="O47" s="8"/>
      <c r="P47" s="8"/>
      <c r="Q47" s="8"/>
    </row>
    <row r="48" spans="1:17">
      <c r="A48" s="28" t="s">
        <v>77</v>
      </c>
      <c r="B48" s="27" t="s">
        <v>78</v>
      </c>
      <c r="C48" s="39">
        <v>0.01</v>
      </c>
      <c r="D48" s="1"/>
      <c r="E48" s="17"/>
      <c r="F48" s="2"/>
      <c r="G48" s="2"/>
      <c r="H48" s="2"/>
      <c r="I48" s="2"/>
      <c r="J48" s="2"/>
      <c r="K48" s="2"/>
      <c r="L48" s="18"/>
      <c r="M48" s="8"/>
      <c r="N48" s="8"/>
      <c r="O48" s="8"/>
      <c r="P48" s="8"/>
      <c r="Q48" s="8"/>
    </row>
    <row r="49" spans="1:17">
      <c r="A49" s="28" t="s">
        <v>79</v>
      </c>
      <c r="B49" s="27" t="s">
        <v>80</v>
      </c>
      <c r="C49" s="39">
        <v>0.01</v>
      </c>
      <c r="D49" s="1"/>
      <c r="E49" s="17"/>
      <c r="F49" s="2"/>
      <c r="G49" s="2"/>
      <c r="H49" s="2"/>
      <c r="I49" s="2"/>
      <c r="J49" s="2"/>
      <c r="K49" s="2"/>
      <c r="L49" s="18"/>
      <c r="M49" s="8"/>
      <c r="N49" s="8"/>
      <c r="O49" s="8"/>
      <c r="P49" s="8"/>
      <c r="Q49" s="8"/>
    </row>
    <row r="50" spans="1:17">
      <c r="A50" s="28"/>
      <c r="B50" s="27"/>
      <c r="C50" s="39"/>
      <c r="D50" s="1"/>
      <c r="E50" s="17"/>
      <c r="F50" s="2"/>
      <c r="G50" s="2"/>
      <c r="H50" s="2"/>
      <c r="I50" s="2"/>
      <c r="J50" s="2"/>
      <c r="K50" s="2"/>
      <c r="L50" s="18"/>
      <c r="M50" s="8"/>
      <c r="N50" s="8"/>
      <c r="O50" s="8"/>
      <c r="P50" s="8"/>
      <c r="Q50" s="8"/>
    </row>
    <row r="51" spans="1:17" ht="15">
      <c r="A51" s="28" t="s">
        <v>81</v>
      </c>
      <c r="B51" s="32" t="s">
        <v>82</v>
      </c>
      <c r="C51" s="39"/>
      <c r="D51" s="1"/>
      <c r="E51" s="17"/>
      <c r="F51" s="2"/>
      <c r="G51" s="2"/>
      <c r="H51" s="2"/>
      <c r="I51" s="2"/>
      <c r="J51" s="2"/>
      <c r="K51" s="2"/>
      <c r="L51" s="18"/>
      <c r="M51" s="8"/>
      <c r="N51" s="8"/>
      <c r="O51" s="8"/>
      <c r="P51" s="8"/>
      <c r="Q51" s="8"/>
    </row>
    <row r="52" spans="1:17" ht="30">
      <c r="A52" s="33"/>
      <c r="B52" s="34" t="s">
        <v>83</v>
      </c>
      <c r="C52" s="39">
        <v>0.01</v>
      </c>
      <c r="D52" s="1"/>
      <c r="E52" s="17"/>
      <c r="F52" s="2"/>
      <c r="G52" s="2"/>
      <c r="H52" s="2"/>
      <c r="I52" s="2"/>
      <c r="J52" s="2"/>
      <c r="K52" s="2"/>
      <c r="L52" s="18"/>
      <c r="M52" s="8"/>
      <c r="N52" s="8"/>
      <c r="O52" s="8"/>
      <c r="P52" s="8"/>
      <c r="Q52" s="8"/>
    </row>
    <row r="53" spans="1:17" ht="75">
      <c r="A53" s="33"/>
      <c r="B53" s="35" t="s">
        <v>84</v>
      </c>
      <c r="C53" s="39">
        <v>0.02</v>
      </c>
      <c r="D53" s="1"/>
      <c r="E53" s="17"/>
      <c r="F53" s="2"/>
      <c r="G53" s="2"/>
      <c r="H53" s="2"/>
      <c r="I53" s="2"/>
      <c r="J53" s="2"/>
      <c r="K53" s="2"/>
      <c r="L53" s="18"/>
      <c r="M53" s="8"/>
      <c r="N53" s="8"/>
      <c r="O53" s="8"/>
      <c r="P53" s="8"/>
      <c r="Q53" s="8"/>
    </row>
    <row r="54" spans="1:17" ht="45">
      <c r="A54" s="33"/>
      <c r="B54" s="35" t="s">
        <v>85</v>
      </c>
      <c r="C54" s="39">
        <v>0.02</v>
      </c>
      <c r="D54" s="1"/>
      <c r="E54" s="17"/>
      <c r="F54" s="2"/>
      <c r="G54" s="2"/>
      <c r="H54" s="2"/>
      <c r="I54" s="2"/>
      <c r="J54" s="2"/>
      <c r="K54" s="2"/>
      <c r="L54" s="18"/>
      <c r="M54" s="8"/>
      <c r="N54" s="8"/>
      <c r="O54" s="8"/>
      <c r="P54" s="8"/>
      <c r="Q54" s="8"/>
    </row>
    <row r="55" spans="1:17" ht="105">
      <c r="A55" s="33"/>
      <c r="B55" s="35" t="s">
        <v>86</v>
      </c>
      <c r="C55" s="39">
        <v>0.05</v>
      </c>
      <c r="D55" s="1"/>
      <c r="E55" s="17"/>
      <c r="F55" s="2"/>
      <c r="G55" s="2"/>
      <c r="H55" s="2"/>
      <c r="I55" s="2"/>
      <c r="J55" s="2"/>
      <c r="K55" s="2"/>
      <c r="L55" s="18"/>
      <c r="M55" s="8"/>
      <c r="N55" s="8"/>
      <c r="O55" s="8"/>
      <c r="P55" s="8"/>
      <c r="Q55" s="8"/>
    </row>
    <row r="56" spans="1:17" ht="105">
      <c r="A56" s="33"/>
      <c r="B56" s="35" t="s">
        <v>87</v>
      </c>
      <c r="C56" s="39">
        <v>0.05</v>
      </c>
      <c r="D56" s="1"/>
      <c r="E56" s="17"/>
      <c r="F56" s="2"/>
      <c r="G56" s="2"/>
      <c r="H56" s="2"/>
      <c r="I56" s="2"/>
      <c r="J56" s="2"/>
      <c r="K56" s="2"/>
      <c r="L56" s="18"/>
      <c r="M56" s="8"/>
      <c r="N56" s="8"/>
      <c r="O56" s="8"/>
      <c r="P56" s="8"/>
      <c r="Q56" s="8"/>
    </row>
    <row r="57" spans="1:17">
      <c r="A57" s="28"/>
      <c r="B57" s="27"/>
      <c r="C57" s="39"/>
      <c r="D57" s="1"/>
      <c r="E57" s="17"/>
      <c r="F57" s="2"/>
      <c r="G57" s="2"/>
      <c r="H57" s="2"/>
      <c r="I57" s="2"/>
      <c r="J57" s="2"/>
      <c r="K57" s="2"/>
      <c r="L57" s="18"/>
      <c r="M57" s="8"/>
      <c r="N57" s="8"/>
      <c r="O57" s="8"/>
      <c r="P57" s="8"/>
      <c r="Q57" s="8"/>
    </row>
    <row r="58" spans="1:17" ht="30">
      <c r="A58" s="28"/>
      <c r="B58" s="26" t="s">
        <v>88</v>
      </c>
      <c r="C58" s="39"/>
      <c r="D58" s="1"/>
      <c r="E58" s="17"/>
      <c r="F58" s="2"/>
      <c r="G58" s="2"/>
      <c r="H58" s="2"/>
      <c r="I58" s="2"/>
      <c r="J58" s="2"/>
      <c r="K58" s="2"/>
      <c r="L58" s="18"/>
      <c r="M58" s="8"/>
      <c r="N58" s="8"/>
      <c r="O58" s="8"/>
      <c r="P58" s="8"/>
      <c r="Q58" s="8"/>
    </row>
    <row r="59" spans="1:17" ht="38.25">
      <c r="A59" s="28"/>
      <c r="B59" s="27" t="s">
        <v>89</v>
      </c>
      <c r="C59" s="39">
        <v>0.05</v>
      </c>
      <c r="D59" s="1"/>
      <c r="E59" s="17"/>
      <c r="F59" s="2"/>
      <c r="G59" s="2"/>
      <c r="H59" s="2"/>
      <c r="I59" s="2"/>
      <c r="J59" s="2"/>
      <c r="K59" s="2"/>
      <c r="L59" s="18"/>
      <c r="M59" s="8"/>
      <c r="N59" s="8"/>
      <c r="O59" s="8"/>
      <c r="P59" s="8"/>
      <c r="Q59" s="8"/>
    </row>
    <row r="60" spans="1:17" ht="13.5" thickBot="1">
      <c r="A60" s="28"/>
      <c r="B60" s="27"/>
      <c r="C60" s="39"/>
      <c r="D60" s="1"/>
      <c r="E60" s="17"/>
      <c r="F60" s="2"/>
      <c r="G60" s="2"/>
      <c r="H60" s="2"/>
      <c r="I60" s="2"/>
      <c r="J60" s="2"/>
      <c r="K60" s="2"/>
      <c r="L60" s="18"/>
      <c r="M60" s="8"/>
      <c r="N60" s="8"/>
      <c r="O60" s="8"/>
      <c r="P60" s="8"/>
      <c r="Q60" s="8"/>
    </row>
    <row r="61" spans="1:17" ht="13.5" thickBot="1">
      <c r="A61" s="23" t="s">
        <v>40</v>
      </c>
      <c r="B61" s="24"/>
      <c r="C61" s="44">
        <f>SUBTOTAL(109,Table1[Weight])</f>
        <v>1.0000000000000002</v>
      </c>
      <c r="D61" s="40"/>
      <c r="E61" s="17"/>
      <c r="F61" s="2"/>
      <c r="G61" s="2"/>
      <c r="H61" s="2"/>
      <c r="I61" s="2"/>
      <c r="J61" s="2"/>
      <c r="K61" s="41" t="s">
        <v>40</v>
      </c>
      <c r="L61" s="42">
        <f>SUBTOTAL(109,Table1[Supplier 1
Final])</f>
        <v>0</v>
      </c>
      <c r="M61" s="42">
        <f>SUBTOTAL(109,Table1[Supplier 2
Final])</f>
        <v>0</v>
      </c>
      <c r="N61" s="42">
        <f>SUBTOTAL(109,Table1[Supplier 3
Final])</f>
        <v>0</v>
      </c>
      <c r="O61" s="42">
        <f>SUBTOTAL(109,Table1[Supplier 4
Final])</f>
        <v>0</v>
      </c>
      <c r="P61" s="42">
        <f>SUBTOTAL(109,Table1[Supplier 5
Final])</f>
        <v>0</v>
      </c>
      <c r="Q61" s="42">
        <f>SUBTOTAL(109,Table1[Supplier 6
Final])</f>
        <v>0</v>
      </c>
    </row>
    <row r="62" spans="1:17" ht="26.25" thickBot="1">
      <c r="L62" s="43" t="s">
        <v>17</v>
      </c>
      <c r="M62" s="43" t="s">
        <v>18</v>
      </c>
      <c r="N62" s="43" t="s">
        <v>19</v>
      </c>
      <c r="O62" s="43" t="s">
        <v>20</v>
      </c>
      <c r="P62" s="43" t="s">
        <v>21</v>
      </c>
      <c r="Q62" s="43" t="s">
        <v>22</v>
      </c>
    </row>
    <row r="68" spans="1:6">
      <c r="A68" s="48" t="s">
        <v>37</v>
      </c>
      <c r="B68" s="48"/>
      <c r="C68" s="48"/>
      <c r="D68" s="48"/>
      <c r="E68" s="48"/>
      <c r="F68" s="48"/>
    </row>
    <row r="69" spans="1:6">
      <c r="A69" s="48"/>
      <c r="B69" s="48"/>
      <c r="C69" s="48"/>
      <c r="D69" s="48"/>
      <c r="E69" s="48"/>
      <c r="F69" s="48"/>
    </row>
    <row r="70" spans="1:6">
      <c r="A70" s="48"/>
      <c r="B70" s="48"/>
      <c r="C70" s="48"/>
      <c r="D70" s="48"/>
      <c r="E70" s="48"/>
      <c r="F70" s="48"/>
    </row>
  </sheetData>
  <mergeCells count="12">
    <mergeCell ref="A68:F70"/>
    <mergeCell ref="D6:Q6"/>
    <mergeCell ref="P1:Q1"/>
    <mergeCell ref="P2:Q2"/>
    <mergeCell ref="P3:Q3"/>
    <mergeCell ref="P4:Q4"/>
    <mergeCell ref="A1:A4"/>
    <mergeCell ref="N1:O1"/>
    <mergeCell ref="N2:O2"/>
    <mergeCell ref="N3:O3"/>
    <mergeCell ref="N4:O4"/>
    <mergeCell ref="B1:M4"/>
  </mergeCells>
  <phoneticPr fontId="5"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B1732-3B39-4A17-8B48-0A6244D300F0}">
  <dimension ref="A1:Q13"/>
  <sheetViews>
    <sheetView tabSelected="1" showWhiteSpace="0" zoomScaleNormal="100" workbookViewId="0">
      <selection activeCell="B23" sqref="B23"/>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45"/>
      <c r="B1" s="46" t="s">
        <v>34</v>
      </c>
      <c r="C1" s="46"/>
      <c r="D1" s="46"/>
      <c r="E1" s="46"/>
      <c r="F1" s="46"/>
      <c r="G1" s="46"/>
      <c r="H1" s="46"/>
      <c r="I1" s="46"/>
      <c r="J1" s="46"/>
      <c r="K1" s="46"/>
      <c r="L1" s="46"/>
      <c r="M1" s="46"/>
      <c r="N1" s="56" t="s">
        <v>24</v>
      </c>
      <c r="O1" s="56"/>
      <c r="P1" s="50" t="s">
        <v>36</v>
      </c>
      <c r="Q1" s="50"/>
    </row>
    <row r="2" spans="1:17" ht="16.5" customHeight="1">
      <c r="A2" s="45"/>
      <c r="B2" s="46"/>
      <c r="C2" s="46"/>
      <c r="D2" s="46"/>
      <c r="E2" s="46"/>
      <c r="F2" s="46"/>
      <c r="G2" s="46"/>
      <c r="H2" s="46"/>
      <c r="I2" s="46"/>
      <c r="J2" s="46"/>
      <c r="K2" s="46"/>
      <c r="L2" s="46"/>
      <c r="M2" s="46"/>
      <c r="N2" s="56" t="s">
        <v>25</v>
      </c>
      <c r="O2" s="56"/>
      <c r="P2" s="50" t="s">
        <v>35</v>
      </c>
      <c r="Q2" s="51"/>
    </row>
    <row r="3" spans="1:17" ht="16.5" customHeight="1">
      <c r="A3" s="45"/>
      <c r="B3" s="46"/>
      <c r="C3" s="46"/>
      <c r="D3" s="46"/>
      <c r="E3" s="46"/>
      <c r="F3" s="46"/>
      <c r="G3" s="46"/>
      <c r="H3" s="46"/>
      <c r="I3" s="46"/>
      <c r="J3" s="46"/>
      <c r="K3" s="46"/>
      <c r="L3" s="46"/>
      <c r="M3" s="46"/>
      <c r="N3" s="56" t="s">
        <v>26</v>
      </c>
      <c r="O3" s="56"/>
      <c r="P3" s="52" t="s">
        <v>39</v>
      </c>
      <c r="Q3" s="53" t="s">
        <v>39</v>
      </c>
    </row>
    <row r="4" spans="1:17" ht="16.5" customHeight="1">
      <c r="A4" s="45"/>
      <c r="B4" s="46"/>
      <c r="C4" s="46"/>
      <c r="D4" s="46"/>
      <c r="E4" s="46"/>
      <c r="F4" s="46"/>
      <c r="G4" s="46"/>
      <c r="H4" s="46"/>
      <c r="I4" s="46"/>
      <c r="J4" s="46"/>
      <c r="K4" s="46"/>
      <c r="L4" s="46"/>
      <c r="M4" s="46"/>
      <c r="N4" s="56" t="s">
        <v>27</v>
      </c>
      <c r="O4" s="56"/>
      <c r="P4" s="54">
        <v>45413</v>
      </c>
      <c r="Q4" s="55">
        <v>45413</v>
      </c>
    </row>
    <row r="5" spans="1:17" ht="16.5" customHeight="1"/>
    <row r="6" spans="1:17" ht="28.5" customHeight="1">
      <c r="A6" s="9" t="s">
        <v>16</v>
      </c>
      <c r="B6" s="6" t="s">
        <v>90</v>
      </c>
      <c r="E6" s="4"/>
      <c r="F6" s="4"/>
      <c r="G6" s="4"/>
      <c r="H6" s="4"/>
      <c r="I6" s="4"/>
      <c r="J6" s="4"/>
    </row>
    <row r="7" spans="1:17">
      <c r="E7" s="4"/>
      <c r="F7" s="4"/>
      <c r="G7" s="4"/>
      <c r="H7" s="4"/>
      <c r="I7" s="4"/>
      <c r="J7" s="4"/>
    </row>
    <row r="11" spans="1:17">
      <c r="B11" s="2" t="s">
        <v>91</v>
      </c>
      <c r="C11" s="57">
        <v>0.4</v>
      </c>
    </row>
    <row r="12" spans="1:17">
      <c r="B12" s="2" t="s">
        <v>92</v>
      </c>
      <c r="C12" s="57">
        <v>0.6</v>
      </c>
    </row>
    <row r="13" spans="1:17">
      <c r="B13" s="2" t="s">
        <v>93</v>
      </c>
      <c r="C13" s="57">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2024-10-08T07:56:31Z</dcterms:modified>
</cp:coreProperties>
</file>